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E7C9B333-C639-4B6D-A80F-4CE6DE42B4AD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G21" i="1" s="1"/>
  <c r="C19" i="1"/>
  <c r="G19" i="1" s="1"/>
  <c r="C17" i="1"/>
  <c r="G17" i="1" s="1"/>
  <c r="E15" i="1"/>
  <c r="C15" i="1"/>
  <c r="G15" i="1" s="1"/>
  <c r="H15" i="1" s="1"/>
  <c r="E4" i="1"/>
  <c r="C10" i="1"/>
  <c r="G10" i="1" s="1"/>
  <c r="C8" i="1"/>
  <c r="G8" i="1" s="1"/>
  <c r="C6" i="1"/>
  <c r="G6" i="1" s="1"/>
  <c r="C4" i="1"/>
  <c r="G4" i="1" s="1"/>
  <c r="H6" i="1" l="1"/>
  <c r="H8" i="1"/>
  <c r="H10" i="1"/>
  <c r="H4" i="1"/>
  <c r="J4" i="1"/>
  <c r="H17" i="1"/>
  <c r="H19" i="1"/>
  <c r="H21" i="1"/>
  <c r="J15" i="1" l="1"/>
</calcChain>
</file>

<file path=xl/sharedStrings.xml><?xml version="1.0" encoding="utf-8"?>
<sst xmlns="http://schemas.openxmlformats.org/spreadsheetml/2006/main" count="47" uniqueCount="24">
  <si>
    <t>r_C (cm)</t>
  </si>
  <si>
    <t>delta r_C (cm)</t>
  </si>
  <si>
    <t>r_R(cm)</t>
  </si>
  <si>
    <t>delta r_R(cm)</t>
  </si>
  <si>
    <t>m_C (g)</t>
  </si>
  <si>
    <t>delta m_C(g)</t>
  </si>
  <si>
    <t>m_R(g)</t>
  </si>
  <si>
    <t>delta m_R(g)</t>
  </si>
  <si>
    <t>Metal Pendulum Center of Mass Analysis</t>
  </si>
  <si>
    <t>r_C incremented(cm)</t>
  </si>
  <si>
    <t>r_R incremented(cm)</t>
  </si>
  <si>
    <t>m_C incremented(cm)</t>
  </si>
  <si>
    <t>m_R incremented(cm)</t>
  </si>
  <si>
    <t>r_cm formula(cm)</t>
  </si>
  <si>
    <t>r_C incremented value(cm)</t>
  </si>
  <si>
    <t>r_R incremented value(cm)</t>
  </si>
  <si>
    <t>m_C incremented value(cm)</t>
  </si>
  <si>
    <t>m_R incremented value(cm)</t>
  </si>
  <si>
    <t>delta r_C(cm)</t>
  </si>
  <si>
    <t>delta m_C(cm)</t>
  </si>
  <si>
    <t>delta m_R(cm)</t>
  </si>
  <si>
    <t>propagated error</t>
  </si>
  <si>
    <t>3D Printed Pendulum Center of Mass Analysis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</si>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</sst>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2" fontId="0" fillId="0" borderId="0" xfId="0" applyNumberFormat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J21"/>
  <sheetViews>
    <sheetView tabSelected="1" workbookViewId="0">
      <selection activeCell="M27" sqref="M27"/>
    </sheetView>
  </sheetViews>
  <sheetFormatPr defaultRowHeight="14.4" x14ac:dyDescent="0.3"/>
  <cols>
    <col min="1" max="1" width="19.21875" style="3" customWidth="1"/>
    <col min="2" max="2" width="18.109375" customWidth="1"/>
    <col min="3" max="3" width="19.88671875" customWidth="1"/>
    <col min="4" max="4" width="1.5546875" style="4" customWidth="1"/>
    <col min="5" max="5" width="17.77734375" customWidth="1"/>
    <col min="6" max="6" width="1.6640625" style="4" customWidth="1"/>
    <col min="7" max="7" width="24.6640625" customWidth="1"/>
    <col min="8" max="8" width="18" customWidth="1"/>
    <col min="9" max="9" width="1.77734375" style="4" customWidth="1"/>
    <col min="10" max="10" width="26.77734375" customWidth="1"/>
  </cols>
  <sheetData>
    <row r="1" spans="1:10" x14ac:dyDescent="0.3">
      <c r="A1" s="3" t="s">
        <v>23</v>
      </c>
    </row>
    <row r="2" spans="1:10" x14ac:dyDescent="0.3">
      <c r="A2" s="6" t="s">
        <v>8</v>
      </c>
      <c r="B2" s="7"/>
      <c r="C2" s="7"/>
      <c r="D2" s="7"/>
      <c r="E2" s="7"/>
      <c r="F2" s="7"/>
      <c r="G2" s="7"/>
      <c r="H2" s="7"/>
      <c r="I2" s="7"/>
    </row>
    <row r="3" spans="1:10" x14ac:dyDescent="0.3">
      <c r="A3" s="2" t="s">
        <v>0</v>
      </c>
      <c r="B3" s="1" t="s">
        <v>1</v>
      </c>
      <c r="C3" s="1" t="s">
        <v>9</v>
      </c>
      <c r="E3" s="1" t="s">
        <v>13</v>
      </c>
      <c r="G3" s="1" t="s">
        <v>14</v>
      </c>
      <c r="H3" s="1" t="s">
        <v>18</v>
      </c>
      <c r="J3" s="1" t="s">
        <v>21</v>
      </c>
    </row>
    <row r="4" spans="1:10" x14ac:dyDescent="0.3">
      <c r="A4" s="3">
        <v>14.3</v>
      </c>
      <c r="B4">
        <v>0.2</v>
      </c>
      <c r="C4" s="3">
        <f>A4+B4</f>
        <v>14.5</v>
      </c>
      <c r="E4">
        <f>1/(A8+A10)*((A8*A4)+A10*A6)</f>
        <v>13.027355783308931</v>
      </c>
      <c r="G4">
        <f>1/(A8+A10)*((A8*C4)+A10*A6)</f>
        <v>13.199689604685211</v>
      </c>
      <c r="H4">
        <f>G4-E4</f>
        <v>0.17233382137628084</v>
      </c>
      <c r="J4">
        <f>SQRT(H4^2+H6^2+H8^2+H10^2)</f>
        <v>0.172904090708735</v>
      </c>
    </row>
    <row r="5" spans="1:10" x14ac:dyDescent="0.3">
      <c r="A5" s="2" t="s">
        <v>2</v>
      </c>
      <c r="B5" s="1" t="s">
        <v>3</v>
      </c>
      <c r="C5" s="1" t="s">
        <v>10</v>
      </c>
      <c r="G5" s="1" t="s">
        <v>15</v>
      </c>
      <c r="H5" s="1" t="s">
        <v>3</v>
      </c>
    </row>
    <row r="6" spans="1:10" x14ac:dyDescent="0.3">
      <c r="A6" s="3">
        <v>5.0999999999999996</v>
      </c>
      <c r="B6">
        <v>0.1</v>
      </c>
      <c r="C6" s="3">
        <f>A6+B6</f>
        <v>5.1999999999999993</v>
      </c>
      <c r="G6">
        <f>1/(A8+A10)*((A8*A4)+A10*C6)</f>
        <v>13.04118887262079</v>
      </c>
      <c r="H6">
        <f>G6-E4</f>
        <v>1.3833089311859226E-2</v>
      </c>
    </row>
    <row r="7" spans="1:10" x14ac:dyDescent="0.3">
      <c r="A7" s="2" t="s">
        <v>4</v>
      </c>
      <c r="B7" s="1" t="s">
        <v>5</v>
      </c>
      <c r="C7" s="1" t="s">
        <v>11</v>
      </c>
      <c r="G7" s="1" t="s">
        <v>16</v>
      </c>
      <c r="H7" s="1" t="s">
        <v>19</v>
      </c>
    </row>
    <row r="8" spans="1:10" x14ac:dyDescent="0.3">
      <c r="A8" s="5">
        <v>147.13</v>
      </c>
      <c r="B8" s="5">
        <v>0.05</v>
      </c>
      <c r="C8" s="5">
        <f>A8+B8</f>
        <v>147.18</v>
      </c>
      <c r="G8">
        <f>1/(C8+A10)*((C8*A4)+A10*A6)</f>
        <v>13.027728337236534</v>
      </c>
      <c r="H8">
        <f>G8-E4</f>
        <v>3.725539276029366E-4</v>
      </c>
    </row>
    <row r="9" spans="1:10" x14ac:dyDescent="0.3">
      <c r="A9" s="2" t="s">
        <v>6</v>
      </c>
      <c r="B9" s="1" t="s">
        <v>7</v>
      </c>
      <c r="C9" s="1" t="s">
        <v>12</v>
      </c>
      <c r="G9" s="1" t="s">
        <v>17</v>
      </c>
      <c r="H9" s="1" t="s">
        <v>20</v>
      </c>
    </row>
    <row r="10" spans="1:10" x14ac:dyDescent="0.3">
      <c r="A10" s="5">
        <v>23.62</v>
      </c>
      <c r="B10" s="5">
        <v>0.05</v>
      </c>
      <c r="C10" s="5">
        <f>A10+B10</f>
        <v>23.67</v>
      </c>
      <c r="G10">
        <f>1/(A8+C10)*((A8*A4)+C10*A6)</f>
        <v>13.025035128805619</v>
      </c>
      <c r="H10">
        <f>G10-E4</f>
        <v>-2.3206545033112036E-3</v>
      </c>
    </row>
    <row r="13" spans="1:10" x14ac:dyDescent="0.3">
      <c r="A13" s="6" t="s">
        <v>22</v>
      </c>
      <c r="B13" s="7"/>
      <c r="C13" s="7"/>
      <c r="D13" s="7"/>
      <c r="E13" s="7"/>
      <c r="F13" s="7"/>
      <c r="G13" s="7"/>
      <c r="H13" s="7"/>
      <c r="I13" s="7"/>
    </row>
    <row r="14" spans="1:10" x14ac:dyDescent="0.3">
      <c r="A14" s="2" t="s">
        <v>0</v>
      </c>
      <c r="B14" s="1" t="s">
        <v>1</v>
      </c>
      <c r="C14" s="1" t="s">
        <v>9</v>
      </c>
      <c r="E14" s="1" t="s">
        <v>13</v>
      </c>
      <c r="G14" s="1" t="s">
        <v>14</v>
      </c>
      <c r="H14" s="1" t="s">
        <v>18</v>
      </c>
      <c r="J14" s="1" t="s">
        <v>21</v>
      </c>
    </row>
    <row r="15" spans="1:10" x14ac:dyDescent="0.3">
      <c r="A15" s="3">
        <v>14.1</v>
      </c>
      <c r="B15">
        <v>0.2</v>
      </c>
      <c r="C15" s="3">
        <f>A15+B15</f>
        <v>14.299999999999999</v>
      </c>
      <c r="E15">
        <f>1/(A19+A21)*((A19*A15)+A21*A17)</f>
        <v>13.104265791632486</v>
      </c>
      <c r="G15">
        <f>1/(A19+A21)*((A19*C15)+A21*A17)</f>
        <v>13.280836751435602</v>
      </c>
      <c r="H15">
        <f>G15-E15</f>
        <v>0.17657095980311688</v>
      </c>
      <c r="J15">
        <f>SQRT(H15^2+H17^2+H19^2+H21^2)</f>
        <v>0.17706788311903238</v>
      </c>
    </row>
    <row r="16" spans="1:10" x14ac:dyDescent="0.3">
      <c r="A16" s="2" t="s">
        <v>2</v>
      </c>
      <c r="B16" s="1" t="s">
        <v>3</v>
      </c>
      <c r="C16" s="1" t="s">
        <v>10</v>
      </c>
      <c r="G16" s="1" t="s">
        <v>15</v>
      </c>
      <c r="H16" s="1" t="s">
        <v>3</v>
      </c>
    </row>
    <row r="17" spans="1:8" x14ac:dyDescent="0.3">
      <c r="A17" s="3">
        <v>5.6</v>
      </c>
      <c r="B17">
        <v>0.1</v>
      </c>
      <c r="C17" s="3">
        <f>A17+B17</f>
        <v>5.6999999999999993</v>
      </c>
      <c r="G17">
        <f>1/(A19+A21)*((A19*A15)+A21*C17)</f>
        <v>13.115980311730926</v>
      </c>
      <c r="H17">
        <f>G17-E15</f>
        <v>1.1714520098440317E-2</v>
      </c>
    </row>
    <row r="18" spans="1:8" x14ac:dyDescent="0.3">
      <c r="A18" s="2" t="s">
        <v>4</v>
      </c>
      <c r="B18" s="1" t="s">
        <v>5</v>
      </c>
      <c r="C18" s="1" t="s">
        <v>11</v>
      </c>
      <c r="G18" s="1" t="s">
        <v>16</v>
      </c>
      <c r="H18" s="1" t="s">
        <v>19</v>
      </c>
    </row>
    <row r="19" spans="1:8" x14ac:dyDescent="0.3">
      <c r="A19" s="5">
        <v>53.81</v>
      </c>
      <c r="B19" s="5">
        <v>0.05</v>
      </c>
      <c r="C19" s="5">
        <f>A19+B19</f>
        <v>53.86</v>
      </c>
      <c r="G19">
        <f>1/(C19+A21)*((C19*A15)+A21*A17)</f>
        <v>13.105081967213115</v>
      </c>
      <c r="H19">
        <f>G19-E15</f>
        <v>8.16175580629519E-4</v>
      </c>
    </row>
    <row r="20" spans="1:8" x14ac:dyDescent="0.3">
      <c r="A20" s="2" t="s">
        <v>6</v>
      </c>
      <c r="B20" s="1" t="s">
        <v>7</v>
      </c>
      <c r="C20" s="1" t="s">
        <v>12</v>
      </c>
      <c r="G20" s="1" t="s">
        <v>17</v>
      </c>
      <c r="H20" s="1" t="s">
        <v>20</v>
      </c>
    </row>
    <row r="21" spans="1:8" x14ac:dyDescent="0.3">
      <c r="A21" s="5">
        <v>7.14</v>
      </c>
      <c r="B21" s="5">
        <v>0.05</v>
      </c>
      <c r="C21" s="5">
        <f>A21+B21</f>
        <v>7.1899999999999995</v>
      </c>
      <c r="G21">
        <f>1/(A19+C21)*((A19*A15)+C21*A17)</f>
        <v>13.098114754098361</v>
      </c>
      <c r="H21">
        <f>G21-E15</f>
        <v>-6.1510375341242707E-3</v>
      </c>
    </row>
  </sheetData>
  <mergeCells count="2">
    <mergeCell ref="A2:I2"/>
    <mergeCell ref="A13:I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2025-06-15T20:22:59Z</dcterms:created>
  <dcterms:modified xsi:type="dcterms:W3CDTF">2025-11-04T23:54:22Z</dcterms:modified>
</cp:coreProperties>
</file>